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vadadot-my.sharepoint.com/personal/khaukohl_dot_nv_gov/Documents/Desktop/"/>
    </mc:Choice>
  </mc:AlternateContent>
  <xr:revisionPtr revIDLastSave="21" documentId="14_{91ECB5F1-7F00-42D4-AD7B-7FFA2A1C0987}" xr6:coauthVersionLast="47" xr6:coauthVersionMax="47" xr10:uidLastSave="{75BB8247-3FA0-4FF6-B026-9AE0EB85C024}"/>
  <bookViews>
    <workbookView xWindow="-120" yWindow="-120" windowWidth="20730" windowHeight="11160" xr2:uid="{524F00A9-1A6A-41DA-A6FE-FE89F93CDA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N27" i="1" s="1"/>
  <c r="O27" i="1" s="1"/>
  <c r="N4" i="1" l="1"/>
  <c r="O4" i="1" s="1"/>
  <c r="N12" i="1"/>
  <c r="O12" i="1" s="1"/>
  <c r="N20" i="1"/>
  <c r="O20" i="1" s="1"/>
  <c r="N28" i="1"/>
  <c r="O28" i="1" s="1"/>
  <c r="N5" i="1"/>
  <c r="O5" i="1" s="1"/>
  <c r="N13" i="1"/>
  <c r="O13" i="1" s="1"/>
  <c r="N21" i="1"/>
  <c r="O21" i="1" s="1"/>
  <c r="N29" i="1"/>
  <c r="O29" i="1" s="1"/>
  <c r="N7" i="1"/>
  <c r="O7" i="1" s="1"/>
  <c r="N23" i="1"/>
  <c r="O23" i="1" s="1"/>
  <c r="N8" i="1"/>
  <c r="O8" i="1" s="1"/>
  <c r="N24" i="1"/>
  <c r="O24" i="1" s="1"/>
  <c r="N10" i="1"/>
  <c r="O10" i="1" s="1"/>
  <c r="N26" i="1"/>
  <c r="O26" i="1" s="1"/>
  <c r="N6" i="1"/>
  <c r="O6" i="1" s="1"/>
  <c r="N14" i="1"/>
  <c r="O14" i="1" s="1"/>
  <c r="N22" i="1"/>
  <c r="O22" i="1" s="1"/>
  <c r="N30" i="1"/>
  <c r="O30" i="1" s="1"/>
  <c r="N9" i="1"/>
  <c r="O9" i="1" s="1"/>
  <c r="N17" i="1"/>
  <c r="O17" i="1" s="1"/>
  <c r="N25" i="1"/>
  <c r="O25" i="1" s="1"/>
  <c r="N33" i="1"/>
  <c r="O33" i="1" s="1"/>
  <c r="N15" i="1"/>
  <c r="O15" i="1" s="1"/>
  <c r="N31" i="1"/>
  <c r="O31" i="1" s="1"/>
  <c r="N16" i="1"/>
  <c r="O16" i="1" s="1"/>
  <c r="N32" i="1"/>
  <c r="O32" i="1" s="1"/>
  <c r="N2" i="1"/>
  <c r="N18" i="1"/>
  <c r="O18" i="1" s="1"/>
  <c r="N34" i="1"/>
  <c r="O34" i="1" s="1"/>
  <c r="N3" i="1"/>
  <c r="O3" i="1" s="1"/>
  <c r="N11" i="1"/>
  <c r="O11" i="1" s="1"/>
  <c r="N19" i="1"/>
  <c r="O19" i="1" s="1"/>
  <c r="O2" i="1" l="1"/>
  <c r="O35" i="1" s="1"/>
  <c r="N35" i="1"/>
</calcChain>
</file>

<file path=xl/sharedStrings.xml><?xml version="1.0" encoding="utf-8"?>
<sst xmlns="http://schemas.openxmlformats.org/spreadsheetml/2006/main" count="185" uniqueCount="125">
  <si>
    <t>Grant Number</t>
  </si>
  <si>
    <t>Sponsor</t>
  </si>
  <si>
    <t>Award
Date</t>
  </si>
  <si>
    <t>Entitlement</t>
  </si>
  <si>
    <t>Discretionary</t>
  </si>
  <si>
    <t>Supp
Discretionary
Amount</t>
  </si>
  <si>
    <t>CARES
Amount</t>
  </si>
  <si>
    <t>AIG</t>
  </si>
  <si>
    <t>Total
Amount</t>
  </si>
  <si>
    <t>Project Summary</t>
  </si>
  <si>
    <t>Battle Mountain</t>
  </si>
  <si>
    <t>BAM</t>
  </si>
  <si>
    <t>3-32-0001-034-2022</t>
  </si>
  <si>
    <t>County of Lander</t>
  </si>
  <si>
    <t>General ARPA</t>
  </si>
  <si>
    <t>3-32-0001-035-2022</t>
  </si>
  <si>
    <t>Construct Taxilane</t>
  </si>
  <si>
    <t>Beatty</t>
  </si>
  <si>
    <t>BTY</t>
  </si>
  <si>
    <t>3-32-0002-022-2022</t>
  </si>
  <si>
    <t>County of Nye</t>
  </si>
  <si>
    <t>Update Airport Master Plan or Study</t>
  </si>
  <si>
    <t>Boulder City Municipal</t>
  </si>
  <si>
    <t>BVU</t>
  </si>
  <si>
    <t>3-32-0003-030-2022</t>
  </si>
  <si>
    <t>City of Boulder City</t>
  </si>
  <si>
    <t>Conduct Airport Related Environmental Assessment/Plan/Study</t>
  </si>
  <si>
    <t>3-32-0003-031-2022</t>
  </si>
  <si>
    <t>Rehabilitate Runway</t>
  </si>
  <si>
    <t>Carson City</t>
  </si>
  <si>
    <t>CXP</t>
  </si>
  <si>
    <t>3-32-0004-041-2022</t>
  </si>
  <si>
    <t>City of Carson City</t>
  </si>
  <si>
    <t>Install Weather Reporting Equipment</t>
  </si>
  <si>
    <t>3-32-0004-042-2022</t>
  </si>
  <si>
    <t>Install Instrument Approach Aid</t>
  </si>
  <si>
    <t>Reconstruct Apron</t>
  </si>
  <si>
    <t>Ely/Yelland Field</t>
  </si>
  <si>
    <t>ELY</t>
  </si>
  <si>
    <t>3-32-0006-028-2022</t>
  </si>
  <si>
    <t>County of White Pine</t>
  </si>
  <si>
    <t>3-32-0006-029-2022</t>
  </si>
  <si>
    <t>Rehabilitate Apron</t>
  </si>
  <si>
    <t>Eureka</t>
  </si>
  <si>
    <t>05U</t>
  </si>
  <si>
    <t>3-32-0007-017-2022</t>
  </si>
  <si>
    <t>County of Eureka</t>
  </si>
  <si>
    <t>3-32-0007-018-2022</t>
  </si>
  <si>
    <t>Fallon Municipal</t>
  </si>
  <si>
    <t>FLX</t>
  </si>
  <si>
    <t>3-32-0008-026-2022</t>
  </si>
  <si>
    <t>City of Fallon</t>
  </si>
  <si>
    <t>3-32-0008-027-2022</t>
  </si>
  <si>
    <t>Reconstruct Taxilane</t>
  </si>
  <si>
    <t>Hawthorne Industrial</t>
  </si>
  <si>
    <t>HTH</t>
  </si>
  <si>
    <t>3-32-0009-021-2022</t>
  </si>
  <si>
    <t>County of Mineral</t>
  </si>
  <si>
    <t>3-32-0009-022-2022</t>
  </si>
  <si>
    <t>Install Miscellaneous NAVAIDS</t>
  </si>
  <si>
    <t>Derby Field</t>
  </si>
  <si>
    <t>LOL</t>
  </si>
  <si>
    <t>3-32-0011-021-2022</t>
  </si>
  <si>
    <t>County of Pershing</t>
  </si>
  <si>
    <t>Minden-Tahoe</t>
  </si>
  <si>
    <t>MEV</t>
  </si>
  <si>
    <t>3-32-0013-039-2022</t>
  </si>
  <si>
    <t>County of Douglas</t>
  </si>
  <si>
    <t>3-32-0013-040-2022</t>
  </si>
  <si>
    <t>Construct Taxiway</t>
  </si>
  <si>
    <t>3-32-0013-041-2022</t>
  </si>
  <si>
    <t>Acquire Snow Removal Equipment</t>
  </si>
  <si>
    <t>Reconstruct Taxiway</t>
  </si>
  <si>
    <t>Wells Municipal/Harriet Field</t>
  </si>
  <si>
    <t>LWL</t>
  </si>
  <si>
    <t>3-32-0020-018-2022</t>
  </si>
  <si>
    <t>City of Wells</t>
  </si>
  <si>
    <t>3-32-0020-019-2022</t>
  </si>
  <si>
    <t>3-32-0020-020-2022</t>
  </si>
  <si>
    <t>3-32-0020-021-2022</t>
  </si>
  <si>
    <t>Winnemucca Municipal</t>
  </si>
  <si>
    <t>WMC</t>
  </si>
  <si>
    <t>3-32-0021-033-2022</t>
  </si>
  <si>
    <t>City of Winnemucca</t>
  </si>
  <si>
    <t>Yerington Municipal</t>
  </si>
  <si>
    <t>O43</t>
  </si>
  <si>
    <t>3-32-0022-023-2022</t>
  </si>
  <si>
    <t>City of Yerington</t>
  </si>
  <si>
    <t>Install Runway Vertical/Visual Guidance System</t>
  </si>
  <si>
    <t>Jackpot/Hayden Field</t>
  </si>
  <si>
    <t>06U</t>
  </si>
  <si>
    <t>3-32-0024-017-2022</t>
  </si>
  <si>
    <t>County of Elko</t>
  </si>
  <si>
    <t>Austin</t>
  </si>
  <si>
    <t>TMT</t>
  </si>
  <si>
    <t>3-32-0026-023-2022</t>
  </si>
  <si>
    <t>3-32-0026-024-2022</t>
  </si>
  <si>
    <t>Expand Apron</t>
  </si>
  <si>
    <t>Owyhee</t>
  </si>
  <si>
    <t>10U</t>
  </si>
  <si>
    <t>3-32-0028-016-2022</t>
  </si>
  <si>
    <t>Shoshone-Paiute Tribes of the Duck Valley Indian Reservation</t>
  </si>
  <si>
    <t>3-32-0028-017-2022</t>
  </si>
  <si>
    <t>Gabbs</t>
  </si>
  <si>
    <t>GAB</t>
  </si>
  <si>
    <t>3-32-0029-014-2022</t>
  </si>
  <si>
    <t>Mesquite</t>
  </si>
  <si>
    <t>67L</t>
  </si>
  <si>
    <t>3-32-0031-022-2022</t>
  </si>
  <si>
    <t>City of Mesquite</t>
  </si>
  <si>
    <t>Alamo Landing Field</t>
  </si>
  <si>
    <t>L92</t>
  </si>
  <si>
    <t>3-32-0034-016-2022</t>
  </si>
  <si>
    <t>County of Lincoln</t>
  </si>
  <si>
    <t>Construct or Improve Fuel Farm</t>
  </si>
  <si>
    <t>Airport</t>
  </si>
  <si>
    <t>Loc ID</t>
  </si>
  <si>
    <t>Grant Total</t>
  </si>
  <si>
    <t>Percent of Total</t>
  </si>
  <si>
    <t>State Grant Match</t>
  </si>
  <si>
    <t>FAA  Grants to Airport</t>
  </si>
  <si>
    <t>Percentage of Fund for Aviation</t>
  </si>
  <si>
    <t>Fund for Aviation Balance Estimate</t>
  </si>
  <si>
    <t>IF the Fund for Aviation is:</t>
  </si>
  <si>
    <t>Estimate for the Fund for Aviation balance is based on unused funds in the Fund for Aviation and the DMV License Plate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</si>
</sst>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0%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2" xfId="0" applyFont="1" applyBorder="1" applyAlignment="1">
      <alignment vertical="top"/>
    </xf>
    <xf numFmtId="14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2" fontId="0" fillId="0" borderId="1" xfId="1" applyNumberFormat="1" applyFont="1" applyBorder="1"/>
    <xf numFmtId="164" fontId="0" fillId="0" borderId="1" xfId="2" applyNumberFormat="1" applyFont="1" applyBorder="1"/>
    <xf numFmtId="42" fontId="0" fillId="0" borderId="2" xfId="1" applyNumberFormat="1" applyFont="1" applyBorder="1"/>
    <xf numFmtId="42" fontId="0" fillId="0" borderId="3" xfId="1" applyNumberFormat="1" applyFont="1" applyBorder="1"/>
    <xf numFmtId="42" fontId="2" fillId="4" borderId="4" xfId="1" applyNumberFormat="1" applyFont="1" applyFill="1" applyBorder="1"/>
    <xf numFmtId="9" fontId="2" fillId="4" borderId="5" xfId="2" applyFont="1" applyFill="1" applyBorder="1"/>
    <xf numFmtId="165" fontId="2" fillId="4" borderId="6" xfId="0" applyNumberFormat="1" applyFont="1" applyFill="1" applyBorder="1"/>
    <xf numFmtId="0" fontId="5" fillId="0" borderId="2" xfId="0" applyFont="1" applyBorder="1" applyAlignment="1">
      <alignment horizontal="center" vertical="center" wrapText="1"/>
    </xf>
    <xf numFmtId="9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2" fillId="0" borderId="0" xfId="0" applyFont="1"/>
    <xf numFmtId="44" fontId="2" fillId="0" borderId="0" xfId="1" applyFont="1"/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3" fillId="0" borderId="2" xfId="1" applyFont="1" applyBorder="1" applyAlignment="1">
      <alignment vertical="top"/>
    </xf>
    <xf numFmtId="44" fontId="3" fillId="0" borderId="2" xfId="0" applyNumberFormat="1" applyFont="1" applyBorder="1" applyAlignment="1">
      <alignment vertical="top"/>
    </xf>
    <xf numFmtId="0" fontId="3" fillId="0" borderId="2" xfId="0" applyFont="1" applyBorder="1" applyAlignment="1">
      <alignment vertical="top"/>
    </xf>
    <xf numFmtId="165" fontId="0" fillId="2" borderId="1" xfId="0" applyNumberFormat="1" applyFill="1" applyBorder="1"/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ADCF2-E6D6-473D-B5A5-DC5597C67448}">
  <sheetPr>
    <pageSetUpPr fitToPage="1"/>
  </sheetPr>
  <dimension ref="A1:O37"/>
  <sheetViews>
    <sheetView tabSelected="1" zoomScaleNormal="100" workbookViewId="0">
      <selection sqref="A1:O1"/>
    </sheetView>
  </sheetViews>
  <sheetFormatPr defaultRowHeight="15" x14ac:dyDescent="0.25"/>
  <cols>
    <col min="1" max="1" width="17.140625" customWidth="1"/>
    <col min="2" max="2" width="6.5703125" style="30" customWidth="1"/>
    <col min="3" max="3" width="17.85546875" customWidth="1"/>
    <col min="4" max="4" width="14" customWidth="1"/>
    <col min="6" max="6" width="14.7109375" customWidth="1"/>
    <col min="7" max="7" width="15.5703125" customWidth="1"/>
    <col min="8" max="8" width="15.85546875" customWidth="1"/>
    <col min="9" max="9" width="13" customWidth="1"/>
    <col min="10" max="10" width="12.7109375" customWidth="1"/>
    <col min="11" max="11" width="13.7109375" customWidth="1"/>
    <col min="12" max="12" width="23.85546875" customWidth="1"/>
    <col min="13" max="13" width="14.5703125" customWidth="1"/>
    <col min="14" max="14" width="14.85546875" customWidth="1"/>
    <col min="15" max="15" width="15.42578125" customWidth="1"/>
  </cols>
  <sheetData>
    <row r="1" spans="1:15" ht="63" x14ac:dyDescent="0.25">
      <c r="A1" s="9" t="s">
        <v>115</v>
      </c>
      <c r="B1" s="9" t="s">
        <v>116</v>
      </c>
      <c r="C1" s="9" t="s">
        <v>0</v>
      </c>
      <c r="D1" s="9" t="s">
        <v>1</v>
      </c>
      <c r="E1" s="10" t="s">
        <v>2</v>
      </c>
      <c r="F1" s="11" t="s">
        <v>3</v>
      </c>
      <c r="G1" s="11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3" t="s">
        <v>9</v>
      </c>
      <c r="M1" s="26" t="s">
        <v>117</v>
      </c>
      <c r="N1" s="27" t="s">
        <v>118</v>
      </c>
      <c r="O1" s="27" t="s">
        <v>119</v>
      </c>
    </row>
    <row r="2" spans="1:15" x14ac:dyDescent="0.25">
      <c r="A2" s="1" t="s">
        <v>10</v>
      </c>
      <c r="B2" s="28" t="s">
        <v>11</v>
      </c>
      <c r="C2" s="33" t="s">
        <v>12</v>
      </c>
      <c r="D2" s="8" t="s">
        <v>13</v>
      </c>
      <c r="E2" s="2">
        <v>44557</v>
      </c>
      <c r="F2" s="31">
        <v>0</v>
      </c>
      <c r="G2" s="31">
        <v>0</v>
      </c>
      <c r="H2" s="31">
        <v>0</v>
      </c>
      <c r="I2" s="31">
        <v>22000</v>
      </c>
      <c r="J2" s="31">
        <v>0</v>
      </c>
      <c r="K2" s="32">
        <v>22000</v>
      </c>
      <c r="L2" s="3" t="s">
        <v>14</v>
      </c>
      <c r="M2" s="14">
        <v>22000</v>
      </c>
      <c r="N2" s="15">
        <f>M2/$M$35</f>
        <v>1.7734760057160745E-3</v>
      </c>
      <c r="O2" s="34">
        <f>$L$37*N2</f>
        <v>133.01070042870558</v>
      </c>
    </row>
    <row r="3" spans="1:15" x14ac:dyDescent="0.25">
      <c r="A3" s="1" t="s">
        <v>10</v>
      </c>
      <c r="B3" s="28" t="s">
        <v>11</v>
      </c>
      <c r="C3" s="33" t="s">
        <v>15</v>
      </c>
      <c r="D3" s="8" t="s">
        <v>13</v>
      </c>
      <c r="E3" s="2">
        <v>44735</v>
      </c>
      <c r="F3" s="31">
        <v>537837</v>
      </c>
      <c r="G3" s="31">
        <v>0</v>
      </c>
      <c r="H3" s="31">
        <v>0</v>
      </c>
      <c r="I3" s="31">
        <v>0</v>
      </c>
      <c r="J3" s="31">
        <v>0</v>
      </c>
      <c r="K3" s="32">
        <v>537837</v>
      </c>
      <c r="L3" s="3" t="s">
        <v>16</v>
      </c>
      <c r="M3" s="16">
        <v>537837</v>
      </c>
      <c r="N3" s="15">
        <f t="shared" ref="N3:N34" si="0">M3/$M$35</f>
        <v>4.3356409749378017E-2</v>
      </c>
      <c r="O3" s="34">
        <f t="shared" ref="O3:O34" si="1">$L$37*N3</f>
        <v>3251.7307312033513</v>
      </c>
    </row>
    <row r="4" spans="1:15" ht="22.5" x14ac:dyDescent="0.25">
      <c r="A4" s="1" t="s">
        <v>17</v>
      </c>
      <c r="B4" s="28" t="s">
        <v>18</v>
      </c>
      <c r="C4" s="33" t="s">
        <v>19</v>
      </c>
      <c r="D4" s="8" t="s">
        <v>20</v>
      </c>
      <c r="E4" s="2">
        <v>44817</v>
      </c>
      <c r="F4" s="31">
        <v>412500</v>
      </c>
      <c r="G4" s="31">
        <v>0</v>
      </c>
      <c r="H4" s="31">
        <v>0</v>
      </c>
      <c r="I4" s="31">
        <v>0</v>
      </c>
      <c r="J4" s="31">
        <v>0</v>
      </c>
      <c r="K4" s="32">
        <v>412500</v>
      </c>
      <c r="L4" s="3" t="s">
        <v>21</v>
      </c>
      <c r="M4" s="16">
        <v>412500</v>
      </c>
      <c r="N4" s="15">
        <f t="shared" si="0"/>
        <v>3.3252675107176395E-2</v>
      </c>
      <c r="O4" s="34">
        <f t="shared" si="1"/>
        <v>2493.9506330382296</v>
      </c>
    </row>
    <row r="5" spans="1:15" ht="33.75" x14ac:dyDescent="0.25">
      <c r="A5" s="1" t="s">
        <v>22</v>
      </c>
      <c r="B5" s="28" t="s">
        <v>23</v>
      </c>
      <c r="C5" s="33" t="s">
        <v>24</v>
      </c>
      <c r="D5" s="7" t="s">
        <v>25</v>
      </c>
      <c r="E5" s="2">
        <v>44732</v>
      </c>
      <c r="F5" s="31">
        <v>165050</v>
      </c>
      <c r="G5" s="31">
        <v>0</v>
      </c>
      <c r="H5" s="31">
        <v>0</v>
      </c>
      <c r="I5" s="31">
        <v>0</v>
      </c>
      <c r="J5" s="31">
        <v>0</v>
      </c>
      <c r="K5" s="32">
        <v>165050</v>
      </c>
      <c r="L5" s="3" t="s">
        <v>26</v>
      </c>
      <c r="M5" s="16">
        <v>165050</v>
      </c>
      <c r="N5" s="15">
        <f t="shared" si="0"/>
        <v>1.3305100670156276E-2</v>
      </c>
      <c r="O5" s="34">
        <f t="shared" si="1"/>
        <v>997.88255026172067</v>
      </c>
    </row>
    <row r="6" spans="1:15" x14ac:dyDescent="0.25">
      <c r="A6" s="1" t="s">
        <v>22</v>
      </c>
      <c r="B6" s="28" t="s">
        <v>23</v>
      </c>
      <c r="C6" s="33" t="s">
        <v>27</v>
      </c>
      <c r="D6" s="7" t="s">
        <v>25</v>
      </c>
      <c r="E6" s="2">
        <v>44781</v>
      </c>
      <c r="F6" s="31">
        <v>2453125</v>
      </c>
      <c r="G6" s="31">
        <v>0</v>
      </c>
      <c r="H6" s="31">
        <v>0</v>
      </c>
      <c r="I6" s="31">
        <v>0</v>
      </c>
      <c r="J6" s="31">
        <v>0</v>
      </c>
      <c r="K6" s="32">
        <v>2453125</v>
      </c>
      <c r="L6" s="3" t="s">
        <v>28</v>
      </c>
      <c r="M6" s="16">
        <v>2453125</v>
      </c>
      <c r="N6" s="15">
        <f t="shared" si="0"/>
        <v>0.1977526512055566</v>
      </c>
      <c r="O6" s="34">
        <f t="shared" si="1"/>
        <v>14831.448840416746</v>
      </c>
    </row>
    <row r="7" spans="1:15" ht="22.5" x14ac:dyDescent="0.25">
      <c r="A7" s="1" t="s">
        <v>29</v>
      </c>
      <c r="B7" s="28" t="s">
        <v>30</v>
      </c>
      <c r="C7" s="33" t="s">
        <v>31</v>
      </c>
      <c r="D7" s="7" t="s">
        <v>32</v>
      </c>
      <c r="E7" s="2">
        <v>44728</v>
      </c>
      <c r="F7" s="31">
        <v>295824</v>
      </c>
      <c r="G7" s="31">
        <v>0</v>
      </c>
      <c r="H7" s="31">
        <v>0</v>
      </c>
      <c r="I7" s="31">
        <v>0</v>
      </c>
      <c r="J7" s="31">
        <v>0</v>
      </c>
      <c r="K7" s="32">
        <v>295824</v>
      </c>
      <c r="L7" s="3" t="s">
        <v>33</v>
      </c>
      <c r="M7" s="16">
        <v>295824</v>
      </c>
      <c r="N7" s="15">
        <f t="shared" si="0"/>
        <v>2.3847125723406908E-2</v>
      </c>
      <c r="O7" s="34">
        <f t="shared" si="1"/>
        <v>1788.534429255518</v>
      </c>
    </row>
    <row r="8" spans="1:15" x14ac:dyDescent="0.25">
      <c r="A8" s="1" t="s">
        <v>29</v>
      </c>
      <c r="B8" s="28" t="s">
        <v>30</v>
      </c>
      <c r="C8" s="33" t="s">
        <v>34</v>
      </c>
      <c r="D8" s="7" t="s">
        <v>32</v>
      </c>
      <c r="E8" s="2">
        <v>44771</v>
      </c>
      <c r="F8" s="31">
        <v>421875</v>
      </c>
      <c r="G8" s="31">
        <v>0</v>
      </c>
      <c r="H8" s="31">
        <v>0</v>
      </c>
      <c r="I8" s="31">
        <v>0</v>
      </c>
      <c r="J8" s="31">
        <v>0</v>
      </c>
      <c r="K8" s="32">
        <v>421875</v>
      </c>
      <c r="L8" s="3" t="s">
        <v>35</v>
      </c>
      <c r="M8" s="16">
        <v>421875</v>
      </c>
      <c r="N8" s="15">
        <f t="shared" si="0"/>
        <v>3.4008417723248585E-2</v>
      </c>
      <c r="O8" s="34">
        <f t="shared" si="1"/>
        <v>2550.6313292436439</v>
      </c>
    </row>
    <row r="9" spans="1:15" x14ac:dyDescent="0.25">
      <c r="A9" s="1" t="s">
        <v>37</v>
      </c>
      <c r="B9" s="28" t="s">
        <v>38</v>
      </c>
      <c r="C9" s="33" t="s">
        <v>39</v>
      </c>
      <c r="D9" s="8" t="s">
        <v>40</v>
      </c>
      <c r="E9" s="2">
        <v>44606</v>
      </c>
      <c r="F9" s="31">
        <v>0</v>
      </c>
      <c r="G9" s="31">
        <v>0</v>
      </c>
      <c r="H9" s="31">
        <v>0</v>
      </c>
      <c r="I9" s="31">
        <v>22000</v>
      </c>
      <c r="J9" s="31">
        <v>0</v>
      </c>
      <c r="K9" s="32">
        <v>22000</v>
      </c>
      <c r="L9" s="3" t="s">
        <v>14</v>
      </c>
      <c r="M9" s="16">
        <v>22000</v>
      </c>
      <c r="N9" s="15">
        <f t="shared" si="0"/>
        <v>1.7734760057160745E-3</v>
      </c>
      <c r="O9" s="34">
        <f t="shared" si="1"/>
        <v>133.01070042870558</v>
      </c>
    </row>
    <row r="10" spans="1:15" x14ac:dyDescent="0.25">
      <c r="A10" s="1" t="s">
        <v>37</v>
      </c>
      <c r="B10" s="28" t="s">
        <v>38</v>
      </c>
      <c r="C10" s="33" t="s">
        <v>41</v>
      </c>
      <c r="D10" s="8" t="s">
        <v>40</v>
      </c>
      <c r="E10" s="2">
        <v>44750</v>
      </c>
      <c r="F10" s="31">
        <v>392653</v>
      </c>
      <c r="G10" s="31">
        <v>0</v>
      </c>
      <c r="H10" s="31">
        <v>0</v>
      </c>
      <c r="I10" s="31">
        <v>0</v>
      </c>
      <c r="J10" s="31">
        <v>0</v>
      </c>
      <c r="K10" s="32">
        <v>392653</v>
      </c>
      <c r="L10" s="3" t="s">
        <v>42</v>
      </c>
      <c r="M10" s="16">
        <v>392653</v>
      </c>
      <c r="N10" s="15">
        <f t="shared" si="0"/>
        <v>3.1652757912383353E-2</v>
      </c>
      <c r="O10" s="34">
        <f t="shared" si="1"/>
        <v>2373.9568434287517</v>
      </c>
    </row>
    <row r="11" spans="1:15" x14ac:dyDescent="0.25">
      <c r="A11" s="1" t="s">
        <v>43</v>
      </c>
      <c r="B11" s="28" t="s">
        <v>44</v>
      </c>
      <c r="C11" s="33" t="s">
        <v>45</v>
      </c>
      <c r="D11" s="8" t="s">
        <v>46</v>
      </c>
      <c r="E11" s="2">
        <v>44557</v>
      </c>
      <c r="F11" s="31">
        <v>0</v>
      </c>
      <c r="G11" s="31">
        <v>0</v>
      </c>
      <c r="H11" s="31">
        <v>0</v>
      </c>
      <c r="I11" s="31">
        <v>22000</v>
      </c>
      <c r="J11" s="31">
        <v>0</v>
      </c>
      <c r="K11" s="32">
        <v>22000</v>
      </c>
      <c r="L11" s="3" t="s">
        <v>14</v>
      </c>
      <c r="M11" s="16">
        <v>22000</v>
      </c>
      <c r="N11" s="15">
        <f t="shared" si="0"/>
        <v>1.7734760057160745E-3</v>
      </c>
      <c r="O11" s="34">
        <f t="shared" si="1"/>
        <v>133.01070042870558</v>
      </c>
    </row>
    <row r="12" spans="1:15" ht="22.5" x14ac:dyDescent="0.25">
      <c r="A12" s="1" t="s">
        <v>43</v>
      </c>
      <c r="B12" s="28" t="s">
        <v>44</v>
      </c>
      <c r="C12" s="33" t="s">
        <v>47</v>
      </c>
      <c r="D12" s="8" t="s">
        <v>46</v>
      </c>
      <c r="E12" s="2">
        <v>44776</v>
      </c>
      <c r="F12" s="31">
        <v>150000</v>
      </c>
      <c r="G12" s="31">
        <v>0</v>
      </c>
      <c r="H12" s="31">
        <v>0</v>
      </c>
      <c r="I12" s="31">
        <v>0</v>
      </c>
      <c r="J12" s="31">
        <v>0</v>
      </c>
      <c r="K12" s="32">
        <v>150000</v>
      </c>
      <c r="L12" s="3" t="s">
        <v>21</v>
      </c>
      <c r="M12" s="16">
        <v>150000</v>
      </c>
      <c r="N12" s="15">
        <f t="shared" si="0"/>
        <v>1.2091881857155052E-2</v>
      </c>
      <c r="O12" s="34">
        <f t="shared" si="1"/>
        <v>906.89113928662891</v>
      </c>
    </row>
    <row r="13" spans="1:15" x14ac:dyDescent="0.25">
      <c r="A13" s="1" t="s">
        <v>48</v>
      </c>
      <c r="B13" s="28" t="s">
        <v>49</v>
      </c>
      <c r="C13" s="33" t="s">
        <v>50</v>
      </c>
      <c r="D13" s="7" t="s">
        <v>51</v>
      </c>
      <c r="E13" s="2">
        <v>44565</v>
      </c>
      <c r="F13" s="31">
        <v>0</v>
      </c>
      <c r="G13" s="31">
        <v>0</v>
      </c>
      <c r="H13" s="31">
        <v>0</v>
      </c>
      <c r="I13" s="31">
        <v>32000</v>
      </c>
      <c r="J13" s="31">
        <v>0</v>
      </c>
      <c r="K13" s="32">
        <v>32000</v>
      </c>
      <c r="L13" s="3" t="s">
        <v>14</v>
      </c>
      <c r="M13" s="16">
        <v>32000</v>
      </c>
      <c r="N13" s="15">
        <f t="shared" si="0"/>
        <v>2.5796014628597444E-3</v>
      </c>
      <c r="O13" s="34">
        <f t="shared" si="1"/>
        <v>193.47010971448083</v>
      </c>
    </row>
    <row r="14" spans="1:15" x14ac:dyDescent="0.25">
      <c r="A14" s="1" t="s">
        <v>48</v>
      </c>
      <c r="B14" s="28" t="s">
        <v>49</v>
      </c>
      <c r="C14" s="33" t="s">
        <v>52</v>
      </c>
      <c r="D14" s="7" t="s">
        <v>51</v>
      </c>
      <c r="E14" s="2">
        <v>44789</v>
      </c>
      <c r="F14" s="31">
        <v>180656</v>
      </c>
      <c r="G14" s="31">
        <v>0</v>
      </c>
      <c r="H14" s="31">
        <v>0</v>
      </c>
      <c r="I14" s="31">
        <v>0</v>
      </c>
      <c r="J14" s="31">
        <v>0</v>
      </c>
      <c r="K14" s="32">
        <v>180656</v>
      </c>
      <c r="L14" s="3" t="s">
        <v>53</v>
      </c>
      <c r="M14" s="16">
        <v>180656</v>
      </c>
      <c r="N14" s="15">
        <f t="shared" si="0"/>
        <v>1.4563140058574687E-2</v>
      </c>
      <c r="O14" s="34">
        <f t="shared" si="1"/>
        <v>1092.2355043931016</v>
      </c>
    </row>
    <row r="15" spans="1:15" x14ac:dyDescent="0.25">
      <c r="A15" s="1" t="s">
        <v>54</v>
      </c>
      <c r="B15" s="28" t="s">
        <v>55</v>
      </c>
      <c r="C15" s="33" t="s">
        <v>56</v>
      </c>
      <c r="D15" s="8" t="s">
        <v>57</v>
      </c>
      <c r="E15" s="2">
        <v>44615</v>
      </c>
      <c r="F15" s="31">
        <v>0</v>
      </c>
      <c r="G15" s="31">
        <v>0</v>
      </c>
      <c r="H15" s="31">
        <v>0</v>
      </c>
      <c r="I15" s="31">
        <v>22000</v>
      </c>
      <c r="J15" s="31">
        <v>0</v>
      </c>
      <c r="K15" s="32">
        <v>22000</v>
      </c>
      <c r="L15" s="3" t="s">
        <v>14</v>
      </c>
      <c r="M15" s="16">
        <v>22000</v>
      </c>
      <c r="N15" s="15">
        <f t="shared" si="0"/>
        <v>1.7734760057160745E-3</v>
      </c>
      <c r="O15" s="34">
        <f t="shared" si="1"/>
        <v>133.01070042870558</v>
      </c>
    </row>
    <row r="16" spans="1:15" x14ac:dyDescent="0.25">
      <c r="A16" s="1" t="s">
        <v>54</v>
      </c>
      <c r="B16" s="28" t="s">
        <v>55</v>
      </c>
      <c r="C16" s="33" t="s">
        <v>58</v>
      </c>
      <c r="D16" s="8" t="s">
        <v>57</v>
      </c>
      <c r="E16" s="2">
        <v>44790</v>
      </c>
      <c r="F16" s="31">
        <v>59878</v>
      </c>
      <c r="G16" s="31">
        <v>0</v>
      </c>
      <c r="H16" s="31">
        <v>0</v>
      </c>
      <c r="I16" s="31">
        <v>0</v>
      </c>
      <c r="J16" s="31">
        <v>0</v>
      </c>
      <c r="K16" s="32">
        <v>59878</v>
      </c>
      <c r="L16" s="3" t="s">
        <v>59</v>
      </c>
      <c r="M16" s="16">
        <v>59878</v>
      </c>
      <c r="N16" s="15">
        <f t="shared" si="0"/>
        <v>4.8269180122848679E-3</v>
      </c>
      <c r="O16" s="34">
        <f t="shared" si="1"/>
        <v>362.01885092136507</v>
      </c>
    </row>
    <row r="17" spans="1:15" x14ac:dyDescent="0.25">
      <c r="A17" s="1" t="s">
        <v>60</v>
      </c>
      <c r="B17" s="28" t="s">
        <v>61</v>
      </c>
      <c r="C17" s="33" t="s">
        <v>62</v>
      </c>
      <c r="D17" s="8" t="s">
        <v>63</v>
      </c>
      <c r="E17" s="2">
        <v>44558</v>
      </c>
      <c r="F17" s="31">
        <v>0</v>
      </c>
      <c r="G17" s="31">
        <v>0</v>
      </c>
      <c r="H17" s="31">
        <v>0</v>
      </c>
      <c r="I17" s="31">
        <v>22000</v>
      </c>
      <c r="J17" s="31">
        <v>0</v>
      </c>
      <c r="K17" s="32">
        <v>22000</v>
      </c>
      <c r="L17" s="3" t="s">
        <v>14</v>
      </c>
      <c r="M17" s="16">
        <v>22000</v>
      </c>
      <c r="N17" s="15">
        <f t="shared" si="0"/>
        <v>1.7734760057160745E-3</v>
      </c>
      <c r="O17" s="34">
        <f t="shared" si="1"/>
        <v>133.01070042870558</v>
      </c>
    </row>
    <row r="18" spans="1:15" x14ac:dyDescent="0.25">
      <c r="A18" s="1" t="s">
        <v>64</v>
      </c>
      <c r="B18" s="28" t="s">
        <v>65</v>
      </c>
      <c r="C18" s="33" t="s">
        <v>66</v>
      </c>
      <c r="D18" s="8" t="s">
        <v>67</v>
      </c>
      <c r="E18" s="2">
        <v>44583</v>
      </c>
      <c r="F18" s="31">
        <v>0</v>
      </c>
      <c r="G18" s="31">
        <v>0</v>
      </c>
      <c r="H18" s="31">
        <v>0</v>
      </c>
      <c r="I18" s="31">
        <v>59000</v>
      </c>
      <c r="J18" s="31">
        <v>0</v>
      </c>
      <c r="K18" s="32">
        <v>59000</v>
      </c>
      <c r="L18" s="3" t="s">
        <v>14</v>
      </c>
      <c r="M18" s="16">
        <v>59000</v>
      </c>
      <c r="N18" s="15">
        <f t="shared" si="0"/>
        <v>4.756140197147654E-3</v>
      </c>
      <c r="O18" s="34">
        <f t="shared" si="1"/>
        <v>356.71051478607404</v>
      </c>
    </row>
    <row r="19" spans="1:15" x14ac:dyDescent="0.25">
      <c r="A19" s="1" t="s">
        <v>64</v>
      </c>
      <c r="B19" s="28" t="s">
        <v>65</v>
      </c>
      <c r="C19" s="33" t="s">
        <v>68</v>
      </c>
      <c r="D19" s="8" t="s">
        <v>67</v>
      </c>
      <c r="E19" s="2"/>
      <c r="F19" s="31">
        <v>150000</v>
      </c>
      <c r="G19" s="31">
        <v>0</v>
      </c>
      <c r="H19" s="31">
        <v>2006250</v>
      </c>
      <c r="I19" s="31">
        <v>0</v>
      </c>
      <c r="J19" s="31">
        <v>0</v>
      </c>
      <c r="K19" s="32">
        <v>2156250</v>
      </c>
      <c r="L19" s="3" t="s">
        <v>69</v>
      </c>
      <c r="M19" s="16">
        <v>2156250</v>
      </c>
      <c r="N19" s="15">
        <f t="shared" si="0"/>
        <v>0.17382080169660388</v>
      </c>
      <c r="O19" s="34">
        <f t="shared" si="1"/>
        <v>13036.560127245291</v>
      </c>
    </row>
    <row r="20" spans="1:15" ht="22.5" x14ac:dyDescent="0.25">
      <c r="A20" s="1" t="s">
        <v>64</v>
      </c>
      <c r="B20" s="28" t="s">
        <v>65</v>
      </c>
      <c r="C20" s="33" t="s">
        <v>70</v>
      </c>
      <c r="D20" s="8" t="s">
        <v>67</v>
      </c>
      <c r="E20" s="2">
        <v>44810</v>
      </c>
      <c r="F20" s="31">
        <v>0</v>
      </c>
      <c r="G20" s="31">
        <v>0</v>
      </c>
      <c r="H20" s="31">
        <v>0</v>
      </c>
      <c r="I20" s="31">
        <v>0</v>
      </c>
      <c r="J20" s="31">
        <v>135665</v>
      </c>
      <c r="K20" s="32">
        <v>135665</v>
      </c>
      <c r="L20" s="3" t="s">
        <v>71</v>
      </c>
      <c r="M20" s="16">
        <v>135665</v>
      </c>
      <c r="N20" s="15">
        <f t="shared" si="0"/>
        <v>1.0936301014339601E-2</v>
      </c>
      <c r="O20" s="34">
        <f t="shared" si="1"/>
        <v>820.2225760754701</v>
      </c>
    </row>
    <row r="21" spans="1:15" x14ac:dyDescent="0.25">
      <c r="A21" s="1" t="s">
        <v>73</v>
      </c>
      <c r="B21" s="28" t="s">
        <v>74</v>
      </c>
      <c r="C21" s="33" t="s">
        <v>75</v>
      </c>
      <c r="D21" s="7" t="s">
        <v>76</v>
      </c>
      <c r="E21" s="2">
        <v>44578</v>
      </c>
      <c r="F21" s="31">
        <v>0</v>
      </c>
      <c r="G21" s="31">
        <v>0</v>
      </c>
      <c r="H21" s="31">
        <v>0</v>
      </c>
      <c r="I21" s="31">
        <v>22000</v>
      </c>
      <c r="J21" s="31">
        <v>0</v>
      </c>
      <c r="K21" s="32">
        <v>22000</v>
      </c>
      <c r="L21" s="3" t="s">
        <v>14</v>
      </c>
      <c r="M21" s="16">
        <v>22000</v>
      </c>
      <c r="N21" s="15">
        <f t="shared" si="0"/>
        <v>1.7734760057160745E-3</v>
      </c>
      <c r="O21" s="34">
        <f t="shared" si="1"/>
        <v>133.01070042870558</v>
      </c>
    </row>
    <row r="22" spans="1:15" x14ac:dyDescent="0.25">
      <c r="A22" s="1" t="s">
        <v>73</v>
      </c>
      <c r="B22" s="28" t="s">
        <v>74</v>
      </c>
      <c r="C22" s="33" t="s">
        <v>77</v>
      </c>
      <c r="D22" s="7" t="s">
        <v>76</v>
      </c>
      <c r="E22" s="2">
        <v>44698</v>
      </c>
      <c r="F22" s="31">
        <v>0</v>
      </c>
      <c r="G22" s="31">
        <v>0</v>
      </c>
      <c r="H22" s="31">
        <v>2600000</v>
      </c>
      <c r="I22" s="31">
        <v>173333</v>
      </c>
      <c r="J22" s="31">
        <v>0</v>
      </c>
      <c r="K22" s="32">
        <v>2773333</v>
      </c>
      <c r="L22" s="3" t="s">
        <v>36</v>
      </c>
      <c r="M22" s="16">
        <v>2773333</v>
      </c>
      <c r="N22" s="15">
        <f t="shared" si="0"/>
        <v>0.22356543324366263</v>
      </c>
      <c r="O22" s="34">
        <f t="shared" si="1"/>
        <v>16767.407493274695</v>
      </c>
    </row>
    <row r="23" spans="1:15" ht="22.5" x14ac:dyDescent="0.25">
      <c r="A23" s="1" t="s">
        <v>73</v>
      </c>
      <c r="B23" s="28" t="s">
        <v>74</v>
      </c>
      <c r="C23" s="33" t="s">
        <v>78</v>
      </c>
      <c r="D23" s="7" t="s">
        <v>76</v>
      </c>
      <c r="E23" s="2"/>
      <c r="F23" s="31">
        <v>300000</v>
      </c>
      <c r="G23" s="31">
        <v>0</v>
      </c>
      <c r="H23" s="31">
        <v>0</v>
      </c>
      <c r="I23" s="31">
        <v>0</v>
      </c>
      <c r="J23" s="31">
        <v>0</v>
      </c>
      <c r="K23" s="32">
        <v>300000</v>
      </c>
      <c r="L23" s="3" t="s">
        <v>33</v>
      </c>
      <c r="M23" s="16">
        <v>300000</v>
      </c>
      <c r="N23" s="15">
        <f t="shared" si="0"/>
        <v>2.4183763714310105E-2</v>
      </c>
      <c r="O23" s="34">
        <f t="shared" si="1"/>
        <v>1813.7822785732578</v>
      </c>
    </row>
    <row r="24" spans="1:15" x14ac:dyDescent="0.25">
      <c r="A24" s="1" t="s">
        <v>73</v>
      </c>
      <c r="B24" s="28" t="s">
        <v>74</v>
      </c>
      <c r="C24" s="33" t="s">
        <v>79</v>
      </c>
      <c r="D24" s="7" t="s">
        <v>76</v>
      </c>
      <c r="E24" s="2">
        <v>44792</v>
      </c>
      <c r="F24" s="31">
        <v>217083</v>
      </c>
      <c r="G24" s="31">
        <v>0</v>
      </c>
      <c r="H24" s="31">
        <v>0</v>
      </c>
      <c r="I24" s="31">
        <v>0</v>
      </c>
      <c r="J24" s="31">
        <v>0</v>
      </c>
      <c r="K24" s="32">
        <v>217083</v>
      </c>
      <c r="L24" s="3" t="s">
        <v>36</v>
      </c>
      <c r="M24" s="16">
        <v>217083</v>
      </c>
      <c r="N24" s="15">
        <f t="shared" si="0"/>
        <v>1.7499613261311935E-2</v>
      </c>
      <c r="O24" s="34">
        <f t="shared" si="1"/>
        <v>1312.470994598395</v>
      </c>
    </row>
    <row r="25" spans="1:15" x14ac:dyDescent="0.25">
      <c r="A25" s="1" t="s">
        <v>80</v>
      </c>
      <c r="B25" s="28" t="s">
        <v>81</v>
      </c>
      <c r="C25" s="33" t="s">
        <v>82</v>
      </c>
      <c r="D25" s="7" t="s">
        <v>83</v>
      </c>
      <c r="E25" s="2">
        <v>44734</v>
      </c>
      <c r="F25" s="31">
        <v>154471</v>
      </c>
      <c r="G25" s="31">
        <v>0</v>
      </c>
      <c r="H25" s="31">
        <v>0</v>
      </c>
      <c r="I25" s="31">
        <v>0</v>
      </c>
      <c r="J25" s="31">
        <v>0</v>
      </c>
      <c r="K25" s="32">
        <v>154471</v>
      </c>
      <c r="L25" s="3" t="s">
        <v>42</v>
      </c>
      <c r="M25" s="16">
        <v>154471</v>
      </c>
      <c r="N25" s="15">
        <f t="shared" si="0"/>
        <v>1.2452300549043987E-2</v>
      </c>
      <c r="O25" s="34">
        <f t="shared" si="1"/>
        <v>933.92254117829896</v>
      </c>
    </row>
    <row r="26" spans="1:15" ht="22.5" x14ac:dyDescent="0.25">
      <c r="A26" s="1" t="s">
        <v>84</v>
      </c>
      <c r="B26" s="28" t="s">
        <v>85</v>
      </c>
      <c r="C26" s="33" t="s">
        <v>86</v>
      </c>
      <c r="D26" s="7" t="s">
        <v>87</v>
      </c>
      <c r="E26" s="2">
        <v>44740</v>
      </c>
      <c r="F26" s="31">
        <v>300000</v>
      </c>
      <c r="G26" s="31">
        <v>0</v>
      </c>
      <c r="H26" s="31">
        <v>0</v>
      </c>
      <c r="I26" s="31">
        <v>0</v>
      </c>
      <c r="J26" s="31">
        <v>0</v>
      </c>
      <c r="K26" s="32">
        <v>300000</v>
      </c>
      <c r="L26" s="3" t="s">
        <v>88</v>
      </c>
      <c r="M26" s="16">
        <v>300000</v>
      </c>
      <c r="N26" s="15">
        <f t="shared" si="0"/>
        <v>2.4183763714310105E-2</v>
      </c>
      <c r="O26" s="34">
        <f t="shared" si="1"/>
        <v>1813.7822785732578</v>
      </c>
    </row>
    <row r="27" spans="1:15" x14ac:dyDescent="0.25">
      <c r="A27" s="1" t="s">
        <v>89</v>
      </c>
      <c r="B27" s="28" t="s">
        <v>90</v>
      </c>
      <c r="C27" s="33" t="s">
        <v>91</v>
      </c>
      <c r="D27" s="8" t="s">
        <v>92</v>
      </c>
      <c r="E27" s="2">
        <v>44608</v>
      </c>
      <c r="F27" s="31">
        <v>0</v>
      </c>
      <c r="G27" s="31">
        <v>0</v>
      </c>
      <c r="H27" s="31">
        <v>0</v>
      </c>
      <c r="I27" s="31">
        <v>22000</v>
      </c>
      <c r="J27" s="31">
        <v>0</v>
      </c>
      <c r="K27" s="32">
        <v>22000</v>
      </c>
      <c r="L27" s="3" t="s">
        <v>14</v>
      </c>
      <c r="M27" s="16">
        <v>22000</v>
      </c>
      <c r="N27" s="15">
        <f t="shared" si="0"/>
        <v>1.7734760057160745E-3</v>
      </c>
      <c r="O27" s="34">
        <f t="shared" si="1"/>
        <v>133.01070042870558</v>
      </c>
    </row>
    <row r="28" spans="1:15" x14ac:dyDescent="0.25">
      <c r="A28" s="1" t="s">
        <v>93</v>
      </c>
      <c r="B28" s="28" t="s">
        <v>94</v>
      </c>
      <c r="C28" s="33" t="s">
        <v>95</v>
      </c>
      <c r="D28" s="8" t="s">
        <v>13</v>
      </c>
      <c r="E28" s="2">
        <v>44557</v>
      </c>
      <c r="F28" s="31">
        <v>0</v>
      </c>
      <c r="G28" s="31">
        <v>0</v>
      </c>
      <c r="H28" s="31">
        <v>0</v>
      </c>
      <c r="I28" s="31">
        <v>22000</v>
      </c>
      <c r="J28" s="31">
        <v>0</v>
      </c>
      <c r="K28" s="32">
        <v>22000</v>
      </c>
      <c r="L28" s="3" t="s">
        <v>14</v>
      </c>
      <c r="M28" s="16">
        <v>22000</v>
      </c>
      <c r="N28" s="15">
        <f t="shared" si="0"/>
        <v>1.7734760057160745E-3</v>
      </c>
      <c r="O28" s="34">
        <f t="shared" si="1"/>
        <v>133.01070042870558</v>
      </c>
    </row>
    <row r="29" spans="1:15" x14ac:dyDescent="0.25">
      <c r="A29" s="1" t="s">
        <v>93</v>
      </c>
      <c r="B29" s="28" t="s">
        <v>94</v>
      </c>
      <c r="C29" s="33" t="s">
        <v>96</v>
      </c>
      <c r="D29" s="8" t="s">
        <v>13</v>
      </c>
      <c r="E29" s="2">
        <v>44741</v>
      </c>
      <c r="F29" s="31">
        <v>149821</v>
      </c>
      <c r="G29" s="31">
        <v>0</v>
      </c>
      <c r="H29" s="31">
        <v>0</v>
      </c>
      <c r="I29" s="31">
        <v>0</v>
      </c>
      <c r="J29" s="31">
        <v>0</v>
      </c>
      <c r="K29" s="32">
        <v>149821</v>
      </c>
      <c r="L29" s="3" t="s">
        <v>97</v>
      </c>
      <c r="M29" s="16">
        <v>149821</v>
      </c>
      <c r="N29" s="15">
        <f t="shared" si="0"/>
        <v>1.2077452211472181E-2</v>
      </c>
      <c r="O29" s="34">
        <f t="shared" si="1"/>
        <v>905.80891586041355</v>
      </c>
    </row>
    <row r="30" spans="1:15" x14ac:dyDescent="0.25">
      <c r="A30" s="1" t="s">
        <v>98</v>
      </c>
      <c r="B30" s="28" t="s">
        <v>99</v>
      </c>
      <c r="C30" s="33" t="s">
        <v>100</v>
      </c>
      <c r="D30" s="7" t="s">
        <v>101</v>
      </c>
      <c r="E30" s="2">
        <v>44571</v>
      </c>
      <c r="F30" s="31">
        <v>0</v>
      </c>
      <c r="G30" s="31">
        <v>0</v>
      </c>
      <c r="H30" s="31">
        <v>0</v>
      </c>
      <c r="I30" s="31">
        <v>22000</v>
      </c>
      <c r="J30" s="31">
        <v>0</v>
      </c>
      <c r="K30" s="32">
        <v>22000</v>
      </c>
      <c r="L30" s="3" t="s">
        <v>14</v>
      </c>
      <c r="M30" s="16">
        <v>22000</v>
      </c>
      <c r="N30" s="15">
        <f t="shared" si="0"/>
        <v>1.7734760057160745E-3</v>
      </c>
      <c r="O30" s="34">
        <f t="shared" si="1"/>
        <v>133.01070042870558</v>
      </c>
    </row>
    <row r="31" spans="1:15" ht="22.5" x14ac:dyDescent="0.25">
      <c r="A31" s="1" t="s">
        <v>98</v>
      </c>
      <c r="B31" s="28" t="s">
        <v>99</v>
      </c>
      <c r="C31" s="33" t="s">
        <v>102</v>
      </c>
      <c r="D31" s="7" t="s">
        <v>101</v>
      </c>
      <c r="E31" s="2">
        <v>44804</v>
      </c>
      <c r="F31" s="31">
        <v>187500</v>
      </c>
      <c r="G31" s="31">
        <v>0</v>
      </c>
      <c r="H31" s="31">
        <v>0</v>
      </c>
      <c r="I31" s="31">
        <v>0</v>
      </c>
      <c r="J31" s="31">
        <v>0</v>
      </c>
      <c r="K31" s="32">
        <v>187500</v>
      </c>
      <c r="L31" s="3" t="s">
        <v>33</v>
      </c>
      <c r="M31" s="16">
        <v>187500</v>
      </c>
      <c r="N31" s="15">
        <f t="shared" si="0"/>
        <v>1.5114852321443816E-2</v>
      </c>
      <c r="O31" s="34">
        <f t="shared" si="1"/>
        <v>1133.6139241082863</v>
      </c>
    </row>
    <row r="32" spans="1:15" x14ac:dyDescent="0.25">
      <c r="A32" s="1" t="s">
        <v>103</v>
      </c>
      <c r="B32" s="28" t="s">
        <v>104</v>
      </c>
      <c r="C32" s="33" t="s">
        <v>105</v>
      </c>
      <c r="D32" s="8" t="s">
        <v>20</v>
      </c>
      <c r="E32" s="2">
        <v>44752</v>
      </c>
      <c r="F32" s="31">
        <v>281250</v>
      </c>
      <c r="G32" s="31">
        <v>0</v>
      </c>
      <c r="H32" s="31">
        <v>0</v>
      </c>
      <c r="I32" s="31">
        <v>0</v>
      </c>
      <c r="J32" s="31">
        <v>0</v>
      </c>
      <c r="K32" s="32">
        <v>281250</v>
      </c>
      <c r="L32" s="3" t="s">
        <v>28</v>
      </c>
      <c r="M32" s="16">
        <v>281250</v>
      </c>
      <c r="N32" s="15">
        <f t="shared" si="0"/>
        <v>2.2672278482165725E-2</v>
      </c>
      <c r="O32" s="34">
        <f t="shared" si="1"/>
        <v>1700.4208861624293</v>
      </c>
    </row>
    <row r="33" spans="1:15" x14ac:dyDescent="0.25">
      <c r="A33" s="1" t="s">
        <v>106</v>
      </c>
      <c r="B33" s="28" t="s">
        <v>107</v>
      </c>
      <c r="C33" s="33" t="s">
        <v>108</v>
      </c>
      <c r="D33" s="7" t="s">
        <v>109</v>
      </c>
      <c r="E33" s="2">
        <v>44748</v>
      </c>
      <c r="F33" s="31">
        <v>328125</v>
      </c>
      <c r="G33" s="31">
        <v>0</v>
      </c>
      <c r="H33" s="31">
        <v>0</v>
      </c>
      <c r="I33" s="31">
        <v>0</v>
      </c>
      <c r="J33" s="31">
        <v>0</v>
      </c>
      <c r="K33" s="32">
        <v>328125</v>
      </c>
      <c r="L33" s="3" t="s">
        <v>72</v>
      </c>
      <c r="M33" s="16">
        <v>328125</v>
      </c>
      <c r="N33" s="15">
        <f t="shared" si="0"/>
        <v>2.6450991562526678E-2</v>
      </c>
      <c r="O33" s="34">
        <f t="shared" si="1"/>
        <v>1983.8243671895009</v>
      </c>
    </row>
    <row r="34" spans="1:15" ht="15.75" thickBot="1" x14ac:dyDescent="0.3">
      <c r="A34" s="1" t="s">
        <v>110</v>
      </c>
      <c r="B34" s="28" t="s">
        <v>111</v>
      </c>
      <c r="C34" s="33" t="s">
        <v>112</v>
      </c>
      <c r="D34" s="8" t="s">
        <v>113</v>
      </c>
      <c r="E34" s="2">
        <v>44757</v>
      </c>
      <c r="F34" s="31">
        <v>63121</v>
      </c>
      <c r="G34" s="31">
        <v>0</v>
      </c>
      <c r="H34" s="31">
        <v>0</v>
      </c>
      <c r="I34" s="31">
        <v>0</v>
      </c>
      <c r="J34" s="31">
        <v>0</v>
      </c>
      <c r="K34" s="32">
        <v>63121</v>
      </c>
      <c r="L34" s="3" t="s">
        <v>114</v>
      </c>
      <c r="M34" s="17">
        <v>63121</v>
      </c>
      <c r="N34" s="15">
        <f t="shared" si="0"/>
        <v>5.0883444980365606E-3</v>
      </c>
      <c r="O34" s="34">
        <f t="shared" si="1"/>
        <v>381.62583735274205</v>
      </c>
    </row>
    <row r="35" spans="1:15" x14ac:dyDescent="0.25">
      <c r="A35" s="4"/>
      <c r="B35" s="29"/>
      <c r="C35" s="4"/>
      <c r="D35" s="4"/>
      <c r="E35" s="4"/>
      <c r="F35" s="4"/>
      <c r="G35" s="4"/>
      <c r="H35" s="4"/>
      <c r="I35" s="5"/>
      <c r="J35" s="5"/>
      <c r="K35" s="5"/>
      <c r="L35" s="6"/>
      <c r="M35" s="18">
        <f>SUM(M2:M34)</f>
        <v>12405017</v>
      </c>
      <c r="N35" s="19">
        <f>SUM(N2:N34)</f>
        <v>1</v>
      </c>
      <c r="O35" s="20">
        <f>SUM(O2:O34)</f>
        <v>74999.999999999985</v>
      </c>
    </row>
    <row r="36" spans="1:15" ht="61.5" customHeight="1" x14ac:dyDescent="0.25">
      <c r="J36" s="35"/>
      <c r="K36" s="35"/>
      <c r="L36" s="36" t="s">
        <v>124</v>
      </c>
      <c r="M36" s="21" t="s">
        <v>120</v>
      </c>
      <c r="N36" s="22" t="s">
        <v>121</v>
      </c>
      <c r="O36" s="23" t="s">
        <v>122</v>
      </c>
    </row>
    <row r="37" spans="1:15" x14ac:dyDescent="0.25">
      <c r="J37" s="24" t="s">
        <v>123</v>
      </c>
      <c r="K37" s="24"/>
      <c r="L37" s="25">
        <v>75000</v>
      </c>
    </row>
  </sheetData>
  <pageMargins left="0.7" right="0.7" top="0.75" bottom="0.75" header="0.3" footer="0.3"/>
  <pageSetup paperSize="3" scale="90" fitToHeight="0" orientation="landscape" r:id="rId1"/>
  <headerFooter>
    <oddHeader>&amp;C&amp;"-,Bold"&amp;20Schedule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Haukohl, Kurt</dc:creator>
  <cp:lastModifiedBy>Haukohl, Kurt</cp:lastModifiedBy>
  <cp:lastPrinted>2023-03-23T21:49:12Z</cp:lastPrinted>
  <dcterms:created xsi:type="dcterms:W3CDTF">2023-03-17T21:11:20Z</dcterms:created>
  <dcterms:modified xsi:type="dcterms:W3CDTF">2023-03-23T21:49:15Z</dcterms:modified>
</cp:coreProperties>
</file>